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<sst xmlns="http://schemas.openxmlformats.org/spreadsheetml/2006/main" count="44" uniqueCount="37">
  <si>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Выборы депутатов Думы Бежецкого муниципального округа Тверской области первого созыва</t>
  </si>
  <si>
    <t>территориальная избирательная комиссия Бежецкого района</t>
  </si>
  <si>
    <t>По состоянию на 29.09.2023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</si>
  <si>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</si>
  <si>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</si>
  <si>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</si>
  <si>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</si>
  <si>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</si>
  <si>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</si>
  <si>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</si>
  <si>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</si>
  <si>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</si>
  <si>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</si>
  <si>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</si>
  <si>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</si>
  <si>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</si>
  <si>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</si>
  <si>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</si>
  <si>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</si>
  <si>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</si>
  <si>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</si>
  <si>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</si>
  <si>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</si>
  <si>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</si>
  <si>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</si>
  <si>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</si>
  <si>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</si>
  <si>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</si>
  <si>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</si>
  <si>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</si>
  <si>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</si>
  <si>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</si>
  <si>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</si>
  <si>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</si>
  <si>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</si>
  <si>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</si>
  <si>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Сведения о поступлении и расходовании средств избирательных фондов кандидатов (на основании итоговых финансовых отчетов)
 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</si>
</sst>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39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4" borderId="10" xfId="0" applyNumberFormat="1" applyFont="1" applyFill="1" applyBorder="1" applyAlignment="1" quotePrefix="1">
      <alignment horizontal="center" vertical="center" wrapText="1"/>
    </xf>
    <xf numFmtId="0" fontId="39" fillId="34" borderId="10" xfId="0" applyNumberFormat="1" applyFont="1" applyFill="1" applyBorder="1" applyAlignment="1">
      <alignment horizontal="left" vertical="center" wrapText="1"/>
    </xf>
    <xf numFmtId="0" fontId="39" fillId="34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tabSelected="1" zoomScalePageLayoutView="0" workbookViewId="0" topLeftCell="A1">
      <selection activeCell="Y16" sqref="Y16"/>
    </sheetView>
  </sheetViews>
  <sheetFormatPr defaultColWidth="9.140625" defaultRowHeight="15"/>
  <cols>
    <col min="1" max="1" width="8.140625" style="0" customWidth="1"/>
    <col min="2" max="2" width="38.140625" style="0" customWidth="1"/>
    <col min="3" max="3" width="4.7109375" style="0" customWidth="1"/>
    <col min="4" max="4" width="8.7109375" style="0" bestFit="1" customWidth="1"/>
    <col min="5" max="6" width="7.00390625" style="0" bestFit="1" customWidth="1"/>
    <col min="7" max="7" width="5.7109375" style="0" bestFit="1" customWidth="1"/>
    <col min="8" max="8" width="7.00390625" style="0" bestFit="1" customWidth="1"/>
    <col min="9" max="9" width="8.28125" style="0" customWidth="1"/>
    <col min="10" max="12" width="7.00390625" style="0" bestFit="1" customWidth="1"/>
    <col min="13" max="13" width="5.7109375" style="0" bestFit="1" customWidth="1"/>
    <col min="14" max="14" width="4.00390625" style="0" bestFit="1" customWidth="1"/>
    <col min="15" max="17" width="7.00390625" style="0" bestFit="1" customWidth="1"/>
    <col min="18" max="19" width="4.00390625" style="0" bestFit="1" customWidth="1"/>
    <col min="20" max="20" width="8.7109375" style="0" bestFit="1" customWidth="1"/>
    <col min="21" max="21" width="5.7109375" style="0" bestFit="1" customWidth="1"/>
    <col min="22" max="22" width="7.00390625" style="0" customWidth="1"/>
    <col min="23" max="23" width="9.140625" style="0" customWidth="1"/>
  </cols>
  <sheetData>
    <row r="1" ht="15" customHeight="1"/>
    <row r="2" spans="1:22" ht="25.5" customHeight="1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ht="15">
      <c r="V5" s="1" t="s">
        <v>2</v>
      </c>
    </row>
    <row r="6" ht="15">
      <c r="V6" s="1" t="s">
        <v>3</v>
      </c>
    </row>
    <row r="7" spans="1:22" ht="165.75" customHeight="1">
      <c r="A7" s="2" t="str">
        <f>"№ строки"</f>
        <v>№ строки</v>
      </c>
      <c r="B7" s="3" t="str">
        <f>"Строка финансового отчета"</f>
        <v>Строка финансового отчета</v>
      </c>
      <c r="C7" s="4" t="str">
        <f>"Шифр строки"</f>
        <v>Шифр строки</v>
      </c>
      <c r="D7" s="4" t="str">
        <f>"Итого по всем кандидатам"</f>
        <v>Итого по всем кандидатам</v>
      </c>
      <c r="E7" s="5" t="str">
        <f>"Барсукова Елена Анатольевна"</f>
        <v>Барсукова Елена Анатольевна</v>
      </c>
      <c r="F7" s="5" t="str">
        <f>"Баюнов Владимир Александрович"</f>
        <v>Баюнов Владимир Александрович</v>
      </c>
      <c r="G7" s="5" t="str">
        <f>"Курылёв Евгений Владимирович"</f>
        <v>Курылёв Евгений Владимирович</v>
      </c>
      <c r="H7" s="5" t="str">
        <f>"Березин Владимир Александрович"</f>
        <v>Березин Владимир Александрович</v>
      </c>
      <c r="I7" s="5" t="str">
        <f>"Яковлев Александр Александрович"</f>
        <v>Яковлев Александр Александрович</v>
      </c>
      <c r="J7" s="5" t="str">
        <f>"Абдулов Владимир Фаритович"</f>
        <v>Абдулов Владимир Фаритович</v>
      </c>
      <c r="K7" s="5" t="str">
        <f>"Кузнецов Юрий Викторович"</f>
        <v>Кузнецов Юрий Викторович</v>
      </c>
      <c r="L7" s="5" t="str">
        <f>"Топталова Мария Михайловна"</f>
        <v>Топталова Мария Михайловна</v>
      </c>
      <c r="M7" s="5" t="str">
        <f>"Зернова Ольга Николаевна"</f>
        <v>Зернова Ольга Николаевна</v>
      </c>
      <c r="N7" s="5" t="str">
        <f>"Корнаков Михаил Андреевич"</f>
        <v>Корнаков Михаил Андреевич</v>
      </c>
      <c r="O7" s="5" t="str">
        <f>"Алексеев Игорь Анатольевич"</f>
        <v>Алексеев Игорь Анатольевич</v>
      </c>
      <c r="P7" s="5" t="str">
        <f>"Зиновьева Татьяна Александровна"</f>
        <v>Зиновьева Татьяна Александровна</v>
      </c>
      <c r="Q7" s="5" t="str">
        <f>"Калинин Михаил Владимирович"</f>
        <v>Калинин Михаил Владимирович</v>
      </c>
      <c r="R7" s="5" t="str">
        <f>"Колпаков Андрей Борисович"</f>
        <v>Колпаков Андрей Борисович</v>
      </c>
      <c r="S7" s="5" t="str">
        <f>"Рябчиков Максим Евгеньевич"</f>
        <v>Рябчиков Максим Евгеньевич</v>
      </c>
      <c r="T7" s="5" t="str">
        <f>"Федоров Александр Викторович"</f>
        <v>Федоров Александр Викторович</v>
      </c>
      <c r="U7" s="5" t="str">
        <f>"Чочиев Александр Николаевич"</f>
        <v>Чочиев Александр Николаевич</v>
      </c>
      <c r="V7" s="5" t="str">
        <f>"Белов Алексей Алексеевич"</f>
        <v>Белов Алексей Алексеевич</v>
      </c>
    </row>
    <row r="8" spans="1:23" ht="25.5">
      <c r="A8" s="7" t="s">
        <v>4</v>
      </c>
      <c r="B8" s="8" t="str">
        <f>"Поступило средств в избирательный фонд, всего"</f>
        <v>Поступило средств в избирательный фонд, всего</v>
      </c>
      <c r="C8" s="9">
        <v>10</v>
      </c>
      <c r="D8" s="10">
        <v>341824</v>
      </c>
      <c r="E8" s="10">
        <v>7500</v>
      </c>
      <c r="F8" s="10">
        <v>7500</v>
      </c>
      <c r="G8" s="10">
        <v>350</v>
      </c>
      <c r="H8" s="10">
        <v>7500</v>
      </c>
      <c r="I8" s="10">
        <v>17500</v>
      </c>
      <c r="J8" s="10">
        <v>7500</v>
      </c>
      <c r="K8" s="10">
        <v>7500</v>
      </c>
      <c r="L8" s="10">
        <v>3854</v>
      </c>
      <c r="M8" s="10">
        <v>500</v>
      </c>
      <c r="N8" s="10">
        <v>0</v>
      </c>
      <c r="O8" s="10">
        <v>9280</v>
      </c>
      <c r="P8" s="10">
        <v>7500</v>
      </c>
      <c r="Q8" s="10">
        <v>7500</v>
      </c>
      <c r="R8" s="10">
        <v>0</v>
      </c>
      <c r="S8" s="10">
        <v>0</v>
      </c>
      <c r="T8" s="10">
        <v>250000</v>
      </c>
      <c r="U8" s="10">
        <v>340</v>
      </c>
      <c r="V8" s="10">
        <v>7500</v>
      </c>
      <c r="W8" s="6"/>
    </row>
    <row r="9" spans="1:23" ht="15">
      <c r="A9" s="7" t="s">
        <v>5</v>
      </c>
      <c r="B9" s="9" t="str">
        <f>"в том числе"</f>
        <v>в том числе</v>
      </c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6"/>
    </row>
    <row r="10" spans="1:23" ht="25.5">
      <c r="A10" s="7" t="s">
        <v>6</v>
      </c>
      <c r="B10" s="8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0" s="9">
        <v>20</v>
      </c>
      <c r="D10" s="10">
        <v>273699</v>
      </c>
      <c r="E10" s="10">
        <v>7500</v>
      </c>
      <c r="F10" s="10">
        <v>7500</v>
      </c>
      <c r="G10" s="10">
        <v>350</v>
      </c>
      <c r="H10" s="10">
        <v>7500</v>
      </c>
      <c r="I10" s="10">
        <v>17500</v>
      </c>
      <c r="J10" s="10">
        <v>7500</v>
      </c>
      <c r="K10" s="10">
        <v>7500</v>
      </c>
      <c r="L10" s="10">
        <v>3854</v>
      </c>
      <c r="M10" s="10">
        <v>500</v>
      </c>
      <c r="N10" s="10">
        <v>0</v>
      </c>
      <c r="O10" s="10">
        <v>9280</v>
      </c>
      <c r="P10" s="10">
        <v>7500</v>
      </c>
      <c r="Q10" s="10">
        <v>7500</v>
      </c>
      <c r="R10" s="10">
        <v>0</v>
      </c>
      <c r="S10" s="10">
        <v>0</v>
      </c>
      <c r="T10" s="10">
        <v>181875</v>
      </c>
      <c r="U10" s="10">
        <v>340</v>
      </c>
      <c r="V10" s="10">
        <v>7500</v>
      </c>
      <c r="W10" s="6"/>
    </row>
    <row r="11" spans="1:23" ht="15">
      <c r="A11" s="7" t="s">
        <v>5</v>
      </c>
      <c r="B11" s="9" t="str">
        <f>"из них"</f>
        <v>из них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"/>
    </row>
    <row r="12" spans="1:23" ht="25.5">
      <c r="A12" s="7" t="s">
        <v>7</v>
      </c>
      <c r="B12" s="8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2" s="9">
        <v>30</v>
      </c>
      <c r="D12" s="10">
        <v>64324</v>
      </c>
      <c r="E12" s="10">
        <v>0</v>
      </c>
      <c r="F12" s="10">
        <v>0</v>
      </c>
      <c r="G12" s="10">
        <v>350</v>
      </c>
      <c r="H12" s="10">
        <v>0</v>
      </c>
      <c r="I12" s="10">
        <v>0</v>
      </c>
      <c r="J12" s="10">
        <v>0</v>
      </c>
      <c r="K12" s="10">
        <v>0</v>
      </c>
      <c r="L12" s="10">
        <v>3854</v>
      </c>
      <c r="M12" s="10">
        <v>500</v>
      </c>
      <c r="N12" s="10">
        <v>0</v>
      </c>
      <c r="O12" s="10">
        <v>9280</v>
      </c>
      <c r="P12" s="10">
        <v>0</v>
      </c>
      <c r="Q12" s="10">
        <v>0</v>
      </c>
      <c r="R12" s="10">
        <v>0</v>
      </c>
      <c r="S12" s="10">
        <v>0</v>
      </c>
      <c r="T12" s="10">
        <v>50000</v>
      </c>
      <c r="U12" s="10">
        <v>340</v>
      </c>
      <c r="V12" s="10">
        <v>0</v>
      </c>
      <c r="W12" s="6"/>
    </row>
    <row r="13" spans="1:23" ht="38.25">
      <c r="A13" s="7" t="s">
        <v>8</v>
      </c>
      <c r="B13" s="8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3" s="9">
        <v>40</v>
      </c>
      <c r="D13" s="10">
        <v>77500</v>
      </c>
      <c r="E13" s="10">
        <v>7500</v>
      </c>
      <c r="F13" s="10">
        <v>7500</v>
      </c>
      <c r="G13" s="10">
        <v>0</v>
      </c>
      <c r="H13" s="10">
        <v>7500</v>
      </c>
      <c r="I13" s="10">
        <v>17500</v>
      </c>
      <c r="J13" s="10">
        <v>7500</v>
      </c>
      <c r="K13" s="10">
        <v>7500</v>
      </c>
      <c r="L13" s="10">
        <v>0</v>
      </c>
      <c r="M13" s="10">
        <v>0</v>
      </c>
      <c r="N13" s="10">
        <v>0</v>
      </c>
      <c r="O13" s="10">
        <v>0</v>
      </c>
      <c r="P13" s="10">
        <v>7500</v>
      </c>
      <c r="Q13" s="10">
        <v>7500</v>
      </c>
      <c r="R13" s="10">
        <v>0</v>
      </c>
      <c r="S13" s="10">
        <v>0</v>
      </c>
      <c r="T13" s="10">
        <v>0</v>
      </c>
      <c r="U13" s="10">
        <v>0</v>
      </c>
      <c r="V13" s="10">
        <v>7500</v>
      </c>
      <c r="W13" s="6"/>
    </row>
    <row r="14" spans="1:23" ht="15">
      <c r="A14" s="7" t="s">
        <v>9</v>
      </c>
      <c r="B14" s="8" t="str">
        <f>"Добровольные пожертвования гражданина"</f>
        <v>Добровольные пожертвования гражданина</v>
      </c>
      <c r="C14" s="9">
        <v>50</v>
      </c>
      <c r="D14" s="10">
        <v>131875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131875</v>
      </c>
      <c r="U14" s="10">
        <v>0</v>
      </c>
      <c r="V14" s="10">
        <v>0</v>
      </c>
      <c r="W14" s="6"/>
    </row>
    <row r="15" spans="1:23" ht="25.5">
      <c r="A15" s="7" t="s">
        <v>10</v>
      </c>
      <c r="B15" s="8" t="str">
        <f>"Добровольные пожертвования юридического лица"</f>
        <v>Добровольные пожертвования юридического лица</v>
      </c>
      <c r="C15" s="9">
        <v>60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6"/>
    </row>
    <row r="16" spans="1:23" ht="76.5">
      <c r="A16" s="7" t="s">
        <v>11</v>
      </c>
      <c r="B16" s="8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C16" s="9">
        <v>70</v>
      </c>
      <c r="D16" s="10">
        <v>68125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68125</v>
      </c>
      <c r="U16" s="10">
        <v>0</v>
      </c>
      <c r="V16" s="10">
        <v>0</v>
      </c>
      <c r="W16" s="6"/>
    </row>
    <row r="17" spans="1:23" ht="15">
      <c r="A17" s="7" t="s">
        <v>5</v>
      </c>
      <c r="B17" s="9" t="str">
        <f>"из них"</f>
        <v>из них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6"/>
    </row>
    <row r="18" spans="1:23" ht="25.5">
      <c r="A18" s="7" t="s">
        <v>12</v>
      </c>
      <c r="B18" s="8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8" s="9">
        <v>80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6"/>
    </row>
    <row r="19" spans="1:23" ht="38.25">
      <c r="A19" s="7" t="s">
        <v>13</v>
      </c>
      <c r="B19" s="8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9" s="9">
        <v>90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6"/>
    </row>
    <row r="20" spans="1:23" ht="15">
      <c r="A20" s="7" t="s">
        <v>14</v>
      </c>
      <c r="B20" s="8" t="str">
        <f>"Средства гражданина"</f>
        <v>Средства гражданина</v>
      </c>
      <c r="C20" s="9">
        <v>100</v>
      </c>
      <c r="D20" s="10">
        <v>68125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68125</v>
      </c>
      <c r="U20" s="10">
        <v>0</v>
      </c>
      <c r="V20" s="10">
        <v>0</v>
      </c>
      <c r="W20" s="6"/>
    </row>
    <row r="21" spans="1:23" ht="15">
      <c r="A21" s="7" t="s">
        <v>15</v>
      </c>
      <c r="B21" s="8" t="str">
        <f>"Средства юридического лица"</f>
        <v>Средства юридического лица</v>
      </c>
      <c r="C21" s="9">
        <v>110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6"/>
    </row>
    <row r="22" spans="1:23" ht="25.5">
      <c r="A22" s="7" t="s">
        <v>16</v>
      </c>
      <c r="B22" s="8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2" s="9">
        <v>120</v>
      </c>
      <c r="D22" s="10">
        <v>200150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150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200000</v>
      </c>
      <c r="U22" s="10">
        <v>0</v>
      </c>
      <c r="V22" s="10">
        <v>0</v>
      </c>
      <c r="W22" s="6"/>
    </row>
    <row r="23" spans="1:23" ht="15">
      <c r="A23" s="7" t="s">
        <v>5</v>
      </c>
      <c r="B23" s="9" t="str">
        <f>"из них"</f>
        <v>из них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6"/>
    </row>
    <row r="24" spans="1:23" ht="15">
      <c r="A24" s="7" t="s">
        <v>17</v>
      </c>
      <c r="B24" s="8" t="str">
        <f>"Перечислено в доход местного бюджета"</f>
        <v>Перечислено в доход местного бюджета</v>
      </c>
      <c r="C24" s="9">
        <v>130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6"/>
    </row>
    <row r="25" spans="1:23" ht="38.25">
      <c r="A25" s="7" t="s">
        <v>18</v>
      </c>
      <c r="B25" s="8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5" s="9">
        <v>140</v>
      </c>
      <c r="D25" s="10">
        <v>68125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68125</v>
      </c>
      <c r="U25" s="10">
        <v>0</v>
      </c>
      <c r="V25" s="10">
        <v>0</v>
      </c>
      <c r="W25" s="6"/>
    </row>
    <row r="26" spans="1:23" ht="15">
      <c r="A26" s="7" t="s">
        <v>5</v>
      </c>
      <c r="B26" s="9" t="str">
        <f>"из них"</f>
        <v>из них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"/>
    </row>
    <row r="27" spans="1:23" ht="51">
      <c r="A27" s="7" t="s">
        <v>19</v>
      </c>
      <c r="B27" s="8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7" s="9">
        <v>150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6"/>
    </row>
    <row r="28" spans="1:23" ht="51">
      <c r="A28" s="7" t="s">
        <v>20</v>
      </c>
      <c r="B28" s="8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8" s="9">
        <v>160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6"/>
    </row>
    <row r="29" spans="1:23" ht="25.5">
      <c r="A29" s="7" t="s">
        <v>21</v>
      </c>
      <c r="B29" s="8" t="str">
        <f>"Средств, поступивших с превышением предельного размера"</f>
        <v>Средств, поступивших с превышением предельного размера</v>
      </c>
      <c r="C29" s="9">
        <v>170</v>
      </c>
      <c r="D29" s="10">
        <v>68125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68125</v>
      </c>
      <c r="U29" s="10">
        <v>0</v>
      </c>
      <c r="V29" s="10">
        <v>0</v>
      </c>
      <c r="W29" s="6"/>
    </row>
    <row r="30" spans="1:23" ht="25.5">
      <c r="A30" s="7" t="s">
        <v>22</v>
      </c>
      <c r="B30" s="8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0" s="9">
        <v>180</v>
      </c>
      <c r="D30" s="10">
        <v>132025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150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131875</v>
      </c>
      <c r="U30" s="10">
        <v>0</v>
      </c>
      <c r="V30" s="10">
        <v>0</v>
      </c>
      <c r="W30" s="6"/>
    </row>
    <row r="31" spans="1:23" ht="15">
      <c r="A31" s="7" t="s">
        <v>23</v>
      </c>
      <c r="B31" s="8" t="str">
        <f>"Израсходовано средств, всего"</f>
        <v>Израсходовано средств, всего</v>
      </c>
      <c r="C31" s="9">
        <v>190</v>
      </c>
      <c r="D31" s="10">
        <v>116424</v>
      </c>
      <c r="E31" s="10">
        <v>7500</v>
      </c>
      <c r="F31" s="10">
        <v>7500</v>
      </c>
      <c r="G31" s="10">
        <v>350</v>
      </c>
      <c r="H31" s="10">
        <v>7500</v>
      </c>
      <c r="I31" s="10">
        <v>17500</v>
      </c>
      <c r="J31" s="10">
        <v>7500</v>
      </c>
      <c r="K31" s="10">
        <v>7500</v>
      </c>
      <c r="L31" s="10">
        <v>3854</v>
      </c>
      <c r="M31" s="10">
        <v>350</v>
      </c>
      <c r="N31" s="10">
        <v>0</v>
      </c>
      <c r="O31" s="10">
        <v>9280</v>
      </c>
      <c r="P31" s="10">
        <v>7500</v>
      </c>
      <c r="Q31" s="10">
        <v>7500</v>
      </c>
      <c r="R31" s="10">
        <v>0</v>
      </c>
      <c r="S31" s="10">
        <v>0</v>
      </c>
      <c r="T31" s="10">
        <v>24750</v>
      </c>
      <c r="U31" s="10">
        <v>340</v>
      </c>
      <c r="V31" s="10">
        <v>7500</v>
      </c>
      <c r="W31" s="6"/>
    </row>
    <row r="32" spans="1:23" ht="15">
      <c r="A32" s="7" t="s">
        <v>5</v>
      </c>
      <c r="B32" s="9" t="str">
        <f>"из них"</f>
        <v>из них</v>
      </c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6"/>
    </row>
    <row r="33" spans="1:23" ht="38.25">
      <c r="A33" s="7" t="s">
        <v>24</v>
      </c>
      <c r="B33" s="8" t="str">
        <f>"На организацию сбора подписей избирателей, 
из них"</f>
        <v>На организацию сбора подписей избирателей, 
из них</v>
      </c>
      <c r="C33" s="9">
        <v>200</v>
      </c>
      <c r="D33" s="10">
        <v>1440</v>
      </c>
      <c r="E33" s="10">
        <v>0</v>
      </c>
      <c r="F33" s="10">
        <v>0</v>
      </c>
      <c r="G33" s="10">
        <v>350</v>
      </c>
      <c r="H33" s="10">
        <v>0</v>
      </c>
      <c r="I33" s="10">
        <v>0</v>
      </c>
      <c r="J33" s="10">
        <v>0</v>
      </c>
      <c r="K33" s="10">
        <v>0</v>
      </c>
      <c r="L33" s="10">
        <v>400</v>
      </c>
      <c r="M33" s="10">
        <v>350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340</v>
      </c>
      <c r="V33" s="10">
        <v>0</v>
      </c>
      <c r="W33" s="6"/>
    </row>
    <row r="34" spans="1:23" ht="15">
      <c r="A34" s="7" t="s">
        <v>5</v>
      </c>
      <c r="B34" s="9" t="str">
        <f>"из них"</f>
        <v>из них</v>
      </c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6"/>
    </row>
    <row r="35" spans="1:23" ht="25.5">
      <c r="A35" s="7" t="s">
        <v>25</v>
      </c>
      <c r="B35" s="8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5" s="9">
        <v>210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6"/>
    </row>
    <row r="36" spans="1:23" ht="25.5">
      <c r="A36" s="7" t="s">
        <v>26</v>
      </c>
      <c r="B36" s="8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6" s="9">
        <v>220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6"/>
    </row>
    <row r="37" spans="1:23" ht="25.5">
      <c r="A37" s="7" t="s">
        <v>27</v>
      </c>
      <c r="B37" s="8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7" s="9">
        <v>230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6"/>
    </row>
    <row r="38" spans="1:23" ht="25.5">
      <c r="A38" s="7" t="s">
        <v>28</v>
      </c>
      <c r="B38" s="8" t="str">
        <f>"На предвыборную агитацию через сетевые издания"</f>
        <v>На предвыборную агитацию через сетевые издания</v>
      </c>
      <c r="C38" s="9">
        <v>240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6"/>
    </row>
    <row r="39" spans="1:23" ht="38.25">
      <c r="A39" s="7" t="s">
        <v>29</v>
      </c>
      <c r="B39" s="8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C39" s="9">
        <v>250</v>
      </c>
      <c r="D39" s="10">
        <v>114984</v>
      </c>
      <c r="E39" s="10">
        <v>7500</v>
      </c>
      <c r="F39" s="10">
        <v>7500</v>
      </c>
      <c r="G39" s="10">
        <v>0</v>
      </c>
      <c r="H39" s="10">
        <v>7500</v>
      </c>
      <c r="I39" s="10">
        <v>17500</v>
      </c>
      <c r="J39" s="10">
        <v>7500</v>
      </c>
      <c r="K39" s="10">
        <v>7500</v>
      </c>
      <c r="L39" s="10">
        <v>3454</v>
      </c>
      <c r="M39" s="10">
        <v>0</v>
      </c>
      <c r="N39" s="10">
        <v>0</v>
      </c>
      <c r="O39" s="10">
        <v>9280</v>
      </c>
      <c r="P39" s="10">
        <v>7500</v>
      </c>
      <c r="Q39" s="10">
        <v>7500</v>
      </c>
      <c r="R39" s="10">
        <v>0</v>
      </c>
      <c r="S39" s="10">
        <v>0</v>
      </c>
      <c r="T39" s="10">
        <v>24750</v>
      </c>
      <c r="U39" s="10">
        <v>0</v>
      </c>
      <c r="V39" s="10">
        <v>7500</v>
      </c>
      <c r="W39" s="6"/>
    </row>
    <row r="40" spans="1:23" ht="25.5">
      <c r="A40" s="7" t="s">
        <v>30</v>
      </c>
      <c r="B40" s="8" t="str">
        <f>"На проведение публичных массовых мероприятий"</f>
        <v>На проведение публичных массовых мероприятий</v>
      </c>
      <c r="C40" s="9">
        <v>260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6"/>
    </row>
    <row r="41" spans="1:23" ht="25.5">
      <c r="A41" s="7" t="s">
        <v>31</v>
      </c>
      <c r="B41" s="8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9">
        <v>270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6"/>
    </row>
    <row r="42" spans="1:23" ht="51">
      <c r="A42" s="7" t="s">
        <v>32</v>
      </c>
      <c r="B42" s="8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C42" s="9">
        <v>280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6"/>
    </row>
    <row r="43" spans="1:23" ht="38.25">
      <c r="A43" s="7" t="s">
        <v>33</v>
      </c>
      <c r="B43" s="8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9">
        <v>290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6"/>
    </row>
    <row r="44" spans="1:23" ht="38.25">
      <c r="A44" s="7" t="s">
        <v>34</v>
      </c>
      <c r="B44" s="8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C44" s="9">
        <v>310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6"/>
    </row>
    <row r="45" spans="1:23" ht="15">
      <c r="A45" s="7" t="s">
        <v>5</v>
      </c>
      <c r="B45" s="9" t="str">
        <f>"из них"</f>
        <v>из них</v>
      </c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"/>
    </row>
    <row r="46" spans="1:23" ht="51">
      <c r="A46" s="7" t="s">
        <v>35</v>
      </c>
      <c r="B46" s="8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9">
        <v>300</v>
      </c>
      <c r="D46" s="10">
        <v>25250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25250</v>
      </c>
      <c r="U46" s="10">
        <v>0</v>
      </c>
      <c r="V46" s="10">
        <v>0</v>
      </c>
      <c r="W46" s="6"/>
    </row>
    <row r="47" ht="15">
      <c r="W47" s="6"/>
    </row>
  </sheetData>
  <sheetProtection/>
  <mergeCells count="3">
    <mergeCell ref="A2:V2"/>
    <mergeCell ref="A3:V3"/>
    <mergeCell ref="A4:V4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2023-09-29T09:13:18Z</cp:lastPrinted>
  <dcterms:created xsi:type="dcterms:W3CDTF">2023-09-29T09:03:42Z</dcterms:created>
  <dcterms:modified xsi:type="dcterms:W3CDTF">2023-09-29T09:27:18Z</dcterms:modified>
  <cp:category/>
  <cp:version/>
  <cp:contentType/>
  <cp:contentStatus/>
</cp:coreProperties>
</file>